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<sst xmlns="http://schemas.openxmlformats.org/spreadsheetml/2006/main" count="97" uniqueCount="79">
  <si>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</si>
  <si>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</si>
  <si>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</si>
  <si>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</si>
  <si>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</si>
  <si>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</si>
  <si>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</si>
  <si>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</si>
  <si>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</si>
  <si>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</si>
  <si>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</si>
  <si>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</si>
  <si>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</si>
  <si>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</si>
  <si>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</si>
  <si>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</si>
  <si>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</si>
  <si>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</si>
  <si>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</si>
  <si>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</si>
  <si>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</si>
  <si>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</si>
  <si>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</si>
  <si>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</si>
  <si>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</si>
  <si>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</si>
  <si>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</si>
  <si>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</si>
  <si>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</si>
  <si>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</si>
  <si>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</si>
  <si>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</si>
  <si>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a)</t>
  </si>
  <si>
    <t>b)</t>
  </si>
  <si>
    <t>kamata</t>
  </si>
  <si>
    <t>VI</t>
  </si>
  <si>
    <t>Obaveze iz rezervi</t>
  </si>
  <si>
    <t>MP</t>
  </si>
  <si>
    <t>Ovlašćeno lice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</si>
  <si>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</si>
  <si>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</si>
  <si>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</si>
  <si>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</si>
  <si>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</si>
  <si>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</si>
  <si>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</si>
  <si>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</si>
  <si>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</si>
  <si>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</si>
  <si>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</si>
  <si>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</si>
  <si>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</si>
  <si>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</si>
  <si>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</si>
  <si>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</si>
  <si>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</si>
  <si>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</si>
  <si>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</si>
  <si>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</si>
  <si>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</si>
  <si>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</si>
  <si>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</si>
  <si>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</si>
  <si>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</si>
  <si>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</si>
  <si>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</si>
  <si>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t>PRIJESTONICA CETINJE</t>
  </si>
  <si>
    <t>Obaveze po osnovu   pozajmica i kredita</t>
  </si>
  <si>
    <t>PRIJESTONICA   CETINJE - 2024</t>
  </si>
  <si>
    <r>
      <t>Stanje neizmirenih obaveza javnih preduzeca i ustanova na kraju</t>
    </r>
    <r>
      <rPr>
        <b/>
        <sz val="9"/>
        <rFont val="Century Gothic"/>
        <family val="2"/>
      </rPr>
      <t xml:space="preserve"> I</t>
    </r>
    <r>
      <rPr>
        <sz val="9"/>
        <rFont val="Century Gothic"/>
        <family val="2"/>
      </rPr>
      <t xml:space="preserve"> kvartala  2024</t>
    </r>
  </si>
  <si>
    <r>
      <t xml:space="preserve">Stanje neizmirenih obaveza opštine na kraju </t>
    </r>
    <r>
      <rPr>
        <b/>
        <sz val="9"/>
        <rFont val="Century Gothic"/>
        <family val="2"/>
      </rPr>
      <t>I</t>
    </r>
    <r>
      <rPr>
        <sz val="9"/>
        <rFont val="Century Gothic"/>
        <family val="2"/>
      </rPr>
      <t xml:space="preserve"> kvartala 2024</t>
    </r>
  </si>
  <si>
    <t>Cetinje  10.04 2024.godine</t>
  </si>
  <si>
    <r>
      <t>kraju</t>
    </r>
    <r>
      <rPr>
        <b/>
        <sz val="11"/>
        <color indexed="8"/>
        <rFont val="Calibri"/>
        <family val="2"/>
      </rPr>
      <t xml:space="preserve"> I</t>
    </r>
    <r>
      <rPr>
        <b/>
        <sz val="11"/>
        <color indexed="8"/>
        <rFont val="Calibri"/>
        <family val="2"/>
      </rPr>
      <t xml:space="preserve"> kv.2024.g.</t>
    </r>
  </si>
  <si>
    <r>
      <t xml:space="preserve">kraju </t>
    </r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kv.2024.g.</t>
    </r>
  </si>
  <si>
    <r>
      <t>kraju</t>
    </r>
    <r>
      <rPr>
        <b/>
        <sz val="11"/>
        <color indexed="8"/>
        <rFont val="Calibri"/>
        <family val="2"/>
      </rPr>
      <t xml:space="preserve"> I</t>
    </r>
    <r>
      <rPr>
        <b/>
        <sz val="11"/>
        <color indexed="8"/>
        <rFont val="Calibri"/>
        <family val="2"/>
      </rPr>
      <t xml:space="preserve"> kv.2024.g.</t>
    </r>
  </si>
  <si>
    <t xml:space="preserve"> Cetinje, 10.04.2024.godine</t>
  </si>
  <si>
    <t>Iznos zaduženja opštine na kraju I kvartala 2024 god.</t>
  </si>
  <si>
    <t>Iznos zaduženja javnih preduz. na kraju I  kv.2024.g.</t>
  </si>
  <si>
    <t xml:space="preserve">   IZNOS DUGA OPŠTINE PO OSNOVU OSTALIH POZAJMICA NA KRAJU   I  KVARTALA 2024.g.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</si>
</sst>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 wrapText="1"/>
      <protection/>
    </xf>
    <xf numFmtId="49" fontId="12" fillId="0" borderId="39" xfId="55" applyNumberFormat="1" applyFont="1" applyBorder="1" applyAlignment="1">
      <alignment horizontal="center" vertical="center" wrapText="1"/>
      <protection/>
    </xf>
    <xf numFmtId="49" fontId="12" fillId="0" borderId="40" xfId="55" applyNumberFormat="1" applyFont="1" applyBorder="1" applyAlignment="1">
      <alignment horizontal="center" vertical="center" wrapText="1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0039062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4.7109375" style="0" customWidth="1"/>
  </cols>
  <sheetData>
    <row r="1" spans="2:11" ht="23.25" customHeight="1" thickBot="1">
      <c r="B1" s="2"/>
      <c r="C1" s="1" t="s">
        <v>68</v>
      </c>
      <c r="F1" s="45"/>
      <c r="G1" s="45" t="s">
        <v>56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76</v>
      </c>
      <c r="E2" s="89"/>
      <c r="F2" s="89"/>
      <c r="G2" s="90"/>
      <c r="H2" s="77" t="s">
        <v>77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11264254</v>
      </c>
      <c r="E4" s="24">
        <f>E5+E8</f>
        <v>11214254</v>
      </c>
      <c r="F4" s="24">
        <f>F5+F8</f>
        <v>6712683</v>
      </c>
      <c r="G4" s="24">
        <f>G5+G8</f>
        <v>4501571</v>
      </c>
      <c r="H4" s="25">
        <f>H6+H7</f>
        <v>28176</v>
      </c>
      <c r="I4" s="24">
        <f>I6+I7</f>
        <v>28176</v>
      </c>
      <c r="J4" s="26">
        <f>J6+J7</f>
        <v>2427</v>
      </c>
      <c r="K4" s="26">
        <f>K6+K7</f>
        <v>25749</v>
      </c>
    </row>
    <row r="5" spans="2:11" ht="15">
      <c r="B5" s="27">
        <v>1</v>
      </c>
      <c r="C5" s="28" t="s">
        <v>12</v>
      </c>
      <c r="D5" s="29">
        <f>(D6+D7)</f>
        <v>11264254</v>
      </c>
      <c r="E5" s="29">
        <f>(E6+E7)</f>
        <v>11214254</v>
      </c>
      <c r="F5" s="29">
        <f>(F6+F7)</f>
        <v>6712683</v>
      </c>
      <c r="G5" s="29">
        <f>(G6+G7)</f>
        <v>4501571</v>
      </c>
      <c r="H5" s="36">
        <f>H6+H7</f>
        <v>28176</v>
      </c>
      <c r="I5" s="36">
        <v>0</v>
      </c>
      <c r="J5" s="36">
        <v>0</v>
      </c>
      <c r="K5" s="36">
        <v>0</v>
      </c>
    </row>
    <row r="6" spans="2:11" ht="15">
      <c r="B6" s="32" t="s">
        <v>13</v>
      </c>
      <c r="C6" s="33" t="s">
        <v>14</v>
      </c>
      <c r="D6" s="34">
        <v>500000</v>
      </c>
      <c r="E6" s="34">
        <v>450000</v>
      </c>
      <c r="F6" s="34">
        <f>(E6-G6)</f>
        <v>0</v>
      </c>
      <c r="G6" s="34">
        <v>450000</v>
      </c>
      <c r="H6" s="35">
        <v>9965</v>
      </c>
      <c r="I6" s="34">
        <v>9965</v>
      </c>
      <c r="J6" s="34">
        <v>2427</v>
      </c>
      <c r="K6" s="36">
        <f>I6-J6</f>
        <v>7538</v>
      </c>
    </row>
    <row r="7" spans="2:11" ht="15">
      <c r="B7" s="32" t="s">
        <v>15</v>
      </c>
      <c r="C7" s="33" t="s">
        <v>16</v>
      </c>
      <c r="D7" s="34">
        <v>10764254</v>
      </c>
      <c r="E7" s="34">
        <v>10764254</v>
      </c>
      <c r="F7" s="34">
        <f>(E7-G7)</f>
        <v>6712683</v>
      </c>
      <c r="G7" s="34">
        <v>4051571</v>
      </c>
      <c r="H7" s="35">
        <v>18211</v>
      </c>
      <c r="I7" s="34">
        <v>18211</v>
      </c>
      <c r="J7" s="34">
        <v>0</v>
      </c>
      <c r="K7" s="36">
        <f>I7-J7</f>
        <v>18211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2920000</v>
      </c>
      <c r="E9" s="29">
        <f t="shared" si="0"/>
        <v>2871632</v>
      </c>
      <c r="F9" s="29">
        <f t="shared" si="0"/>
        <v>835006</v>
      </c>
      <c r="G9" s="29">
        <f t="shared" si="0"/>
        <v>2036626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2920000</v>
      </c>
      <c r="E10" s="29">
        <f t="shared" si="1"/>
        <v>2871632</v>
      </c>
      <c r="F10" s="29">
        <f t="shared" si="1"/>
        <v>835006</v>
      </c>
      <c r="G10" s="29">
        <f t="shared" si="1"/>
        <v>2036626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2920000</v>
      </c>
      <c r="E12" s="34">
        <v>2871632</v>
      </c>
      <c r="F12" s="34">
        <f>(E12-G12)</f>
        <v>835006</v>
      </c>
      <c r="G12" s="34">
        <v>2036626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14184254</v>
      </c>
      <c r="E14" s="38">
        <f t="shared" si="2"/>
        <v>14085886</v>
      </c>
      <c r="F14" s="38">
        <f t="shared" si="2"/>
        <v>7547689</v>
      </c>
      <c r="G14" s="38">
        <f t="shared" si="2"/>
        <v>6538197</v>
      </c>
      <c r="H14" s="39">
        <f t="shared" si="2"/>
        <v>28176</v>
      </c>
      <c r="I14" s="39">
        <f t="shared" si="2"/>
        <v>28176</v>
      </c>
      <c r="J14" s="39">
        <f t="shared" si="2"/>
        <v>2427</v>
      </c>
      <c r="K14" s="39">
        <f t="shared" si="2"/>
        <v>25749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78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64</v>
      </c>
      <c r="E20" s="54" t="s">
        <v>63</v>
      </c>
      <c r="F20" s="59" t="s">
        <v>65</v>
      </c>
      <c r="G20" s="6"/>
      <c r="H20" s="6"/>
    </row>
    <row r="21" spans="3:8" ht="15">
      <c r="C21" s="49" t="s">
        <v>58</v>
      </c>
      <c r="D21" s="49"/>
      <c r="E21" s="47"/>
      <c r="F21" s="47"/>
      <c r="G21" s="6"/>
      <c r="H21" s="6"/>
    </row>
    <row r="22" spans="3:8" ht="15">
      <c r="C22" s="50" t="s">
        <v>59</v>
      </c>
      <c r="D22" s="50"/>
      <c r="E22" s="60"/>
      <c r="F22" s="51"/>
      <c r="G22" s="6"/>
      <c r="H22" s="6"/>
    </row>
    <row r="23" spans="3:8" ht="15">
      <c r="C23" s="52" t="s">
        <v>60</v>
      </c>
      <c r="D23" s="61">
        <v>0</v>
      </c>
      <c r="E23" s="62">
        <v>0</v>
      </c>
      <c r="F23" s="63">
        <f>SUM(D23-E23)</f>
        <v>0</v>
      </c>
      <c r="G23" s="6"/>
      <c r="H23" s="6"/>
    </row>
    <row r="24" spans="3:8" ht="15">
      <c r="C24" s="53" t="s">
        <v>61</v>
      </c>
      <c r="D24" s="64"/>
      <c r="E24" s="65"/>
      <c r="F24" s="66"/>
      <c r="G24" s="6"/>
      <c r="H24" s="6"/>
    </row>
    <row r="25" spans="3:8" ht="15">
      <c r="C25" s="49" t="s">
        <v>57</v>
      </c>
      <c r="D25" s="67"/>
      <c r="E25" s="67"/>
      <c r="F25" s="67"/>
      <c r="G25" s="6"/>
      <c r="H25" s="6"/>
    </row>
    <row r="26" spans="3:8" ht="15">
      <c r="C26" s="69" t="s">
        <v>62</v>
      </c>
      <c r="D26" s="68">
        <f>D23</f>
        <v>0</v>
      </c>
      <c r="E26" s="68">
        <f>E23</f>
        <v>0</v>
      </c>
      <c r="F26" s="68">
        <f>F23</f>
        <v>0</v>
      </c>
      <c r="G26" s="6"/>
      <c r="H26" s="6"/>
    </row>
    <row r="27" ht="15">
      <c r="J27" s="6" t="s">
        <v>38</v>
      </c>
    </row>
    <row r="28" ht="15">
      <c r="H28" s="40" t="s">
        <v>37</v>
      </c>
    </row>
    <row r="29" ht="15">
      <c r="C29" t="s">
        <v>75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21.00390625" style="0" customWidth="1"/>
    <col min="5" max="5" width="19.00390625" style="0" customWidth="1"/>
    <col min="6" max="6" width="22.57421875" style="0" customWidth="1"/>
  </cols>
  <sheetData>
    <row r="1" ht="15">
      <c r="B1" s="1" t="s">
        <v>68</v>
      </c>
    </row>
    <row r="3" spans="2:4" ht="15">
      <c r="B3" s="41" t="s">
        <v>39</v>
      </c>
      <c r="D3" s="5" t="s">
        <v>24</v>
      </c>
    </row>
    <row r="4" spans="1:4" ht="71.25">
      <c r="A4" s="7" t="s">
        <v>0</v>
      </c>
      <c r="B4" s="8" t="s">
        <v>25</v>
      </c>
      <c r="C4" s="9" t="s">
        <v>70</v>
      </c>
      <c r="D4" s="9" t="s">
        <v>69</v>
      </c>
    </row>
    <row r="5" spans="1:4" ht="15">
      <c r="A5" s="10" t="s">
        <v>1</v>
      </c>
      <c r="B5" s="11" t="s">
        <v>26</v>
      </c>
      <c r="C5" s="12">
        <f>C6+C7+C8</f>
        <v>620052</v>
      </c>
      <c r="D5" s="12">
        <f>D6+D7+D8</f>
        <v>813928</v>
      </c>
    </row>
    <row r="6" spans="1:4" ht="15.75">
      <c r="A6" s="13"/>
      <c r="B6" s="14" t="s">
        <v>52</v>
      </c>
      <c r="C6" s="15">
        <v>386522</v>
      </c>
      <c r="D6" s="15">
        <v>241992</v>
      </c>
    </row>
    <row r="7" spans="1:4" ht="15.75">
      <c r="A7" s="13"/>
      <c r="B7" s="14" t="s">
        <v>27</v>
      </c>
      <c r="C7" s="15">
        <v>9648</v>
      </c>
      <c r="D7" s="15">
        <v>35759</v>
      </c>
    </row>
    <row r="8" spans="1:4" ht="15.75">
      <c r="A8" s="13"/>
      <c r="B8" s="14" t="s">
        <v>28</v>
      </c>
      <c r="C8" s="15">
        <v>223882</v>
      </c>
      <c r="D8" s="15">
        <v>536177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336276</v>
      </c>
      <c r="D10" s="12"/>
    </row>
    <row r="11" spans="1:4" ht="15">
      <c r="A11" s="10" t="s">
        <v>4</v>
      </c>
      <c r="B11" s="11" t="s">
        <v>31</v>
      </c>
      <c r="C11" s="12">
        <v>4108</v>
      </c>
      <c r="D11" s="12">
        <v>0</v>
      </c>
    </row>
    <row r="12" spans="1:4" ht="15">
      <c r="A12" s="10" t="s">
        <v>5</v>
      </c>
      <c r="B12" s="11" t="s">
        <v>67</v>
      </c>
      <c r="C12" s="12">
        <f>(C13+C14)</f>
        <v>86879</v>
      </c>
      <c r="D12" s="12">
        <f>(D13+D14)</f>
        <v>0</v>
      </c>
    </row>
    <row r="13" spans="1:4" ht="15.75">
      <c r="A13" s="10" t="s">
        <v>32</v>
      </c>
      <c r="B13" s="11" t="s">
        <v>40</v>
      </c>
      <c r="C13" s="15">
        <v>65138</v>
      </c>
      <c r="D13" s="15">
        <v>0</v>
      </c>
    </row>
    <row r="14" spans="1:4" ht="15.75">
      <c r="A14" s="10" t="s">
        <v>33</v>
      </c>
      <c r="B14" s="11" t="s">
        <v>34</v>
      </c>
      <c r="C14" s="15">
        <v>21741</v>
      </c>
      <c r="D14" s="15">
        <v>0</v>
      </c>
    </row>
    <row r="15" spans="1:4" ht="15">
      <c r="A15" s="10" t="s">
        <v>35</v>
      </c>
      <c r="B15" s="11" t="s">
        <v>43</v>
      </c>
      <c r="C15" s="42">
        <v>6183052</v>
      </c>
      <c r="D15" s="42">
        <v>20235599</v>
      </c>
    </row>
    <row r="16" spans="1:4" ht="15">
      <c r="A16" s="10" t="s">
        <v>41</v>
      </c>
      <c r="B16" s="11" t="s">
        <v>44</v>
      </c>
      <c r="C16" s="42">
        <v>1052146</v>
      </c>
      <c r="D16" s="42">
        <v>599297</v>
      </c>
    </row>
    <row r="17" spans="1:4" ht="15">
      <c r="A17" s="10" t="s">
        <v>42</v>
      </c>
      <c r="B17" s="11" t="s">
        <v>36</v>
      </c>
      <c r="C17" s="12">
        <v>0</v>
      </c>
      <c r="D17" s="42">
        <v>0</v>
      </c>
    </row>
    <row r="18" spans="1:4" ht="15">
      <c r="A18" s="91" t="s">
        <v>45</v>
      </c>
      <c r="B18" s="91"/>
      <c r="C18" s="12">
        <f>C5+C9+C10+C11+C12+C15+C16+C17</f>
        <v>8282513</v>
      </c>
      <c r="D18" s="12">
        <f>D5+D9+D10+D11+D12+D15+D16+D17</f>
        <v>21648824</v>
      </c>
    </row>
    <row r="20" spans="2:6" ht="15">
      <c r="B20" s="73"/>
      <c r="C20" s="74" t="s">
        <v>47</v>
      </c>
      <c r="D20" s="60" t="s">
        <v>50</v>
      </c>
      <c r="E20" s="60" t="s">
        <v>53</v>
      </c>
      <c r="F20" s="60" t="s">
        <v>54</v>
      </c>
    </row>
    <row r="21" spans="2:6" ht="15">
      <c r="B21" s="75" t="s">
        <v>49</v>
      </c>
      <c r="C21" s="44" t="s">
        <v>48</v>
      </c>
      <c r="D21" s="43" t="s">
        <v>51</v>
      </c>
      <c r="E21" s="43" t="s">
        <v>51</v>
      </c>
      <c r="F21" s="43" t="s">
        <v>55</v>
      </c>
    </row>
    <row r="22" spans="2:6" ht="15">
      <c r="B22" s="76"/>
      <c r="C22" s="44" t="s">
        <v>46</v>
      </c>
      <c r="D22" s="43" t="s">
        <v>72</v>
      </c>
      <c r="E22" s="43" t="s">
        <v>73</v>
      </c>
      <c r="F22" s="43" t="s">
        <v>74</v>
      </c>
    </row>
    <row r="23" spans="2:6" ht="25.5" customHeight="1">
      <c r="B23" s="70" t="s">
        <v>66</v>
      </c>
      <c r="C23" s="67">
        <v>8855867.58</v>
      </c>
      <c r="D23" s="67">
        <v>2878159</v>
      </c>
      <c r="E23" s="67">
        <v>1826013</v>
      </c>
      <c r="F23" s="67">
        <f>D23-E23</f>
        <v>1052146</v>
      </c>
    </row>
    <row r="24" spans="2:6" ht="25.5" customHeight="1">
      <c r="B24" s="71"/>
      <c r="C24" s="72"/>
      <c r="D24" s="72"/>
      <c r="E24" s="72"/>
      <c r="F24" s="72"/>
    </row>
    <row r="26" ht="15">
      <c r="E26" s="6" t="s">
        <v>38</v>
      </c>
    </row>
    <row r="27" spans="1:4" ht="15">
      <c r="A27" t="s">
        <v>71</v>
      </c>
      <c r="D27" s="71" t="s">
        <v>37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2024-04-17T10:48:50Z</dcterms:modified>
  <cp:category/>
  <cp:version/>
  <cp:contentType/>
  <cp:contentStatus/>
</cp:coreProperties>
</file>