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4805" windowHeight="8010" activeTab="0"/>
  </bookViews>
  <sheets>
    <sheet name="buz" sheetId="1" r:id="rId1"/>
    <sheet name="neo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<sst xmlns="http://schemas.openxmlformats.org/spreadsheetml/2006/main" count="97" uniqueCount="79">
  <si>
    <t>Redni broj</t>
  </si>
  <si>
    <t>I</t>
  </si>
  <si>
    <t>II</t>
  </si>
  <si>
    <t>III</t>
  </si>
  <si>
    <t>IV</t>
  </si>
  <si>
    <t>V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</si>
  <si>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</si>
  <si>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</si>
  <si>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</si>
  <si>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</si>
  <si>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</si>
  <si>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</si>
  <si>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</si>
  <si>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</si>
  <si>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</si>
  <si>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</si>
  <si>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</si>
  <si>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</si>
  <si>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</si>
  <si>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</si>
  <si>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</si>
  <si>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</si>
  <si>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</si>
  <si>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</si>
  <si>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NEO</t>
  </si>
  <si>
    <t>Vrsta neizmirene obaveze</t>
  </si>
  <si>
    <t xml:space="preserve">Obaveze za tekuće rashode 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</si>
  <si>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</si>
  <si>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</si>
  <si>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</si>
  <si>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</si>
  <si>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</si>
  <si>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a)</t>
  </si>
  <si>
    <t>b)</t>
  </si>
  <si>
    <t>kamata</t>
  </si>
  <si>
    <t>VI</t>
  </si>
  <si>
    <t>Obaveze iz rezervi</t>
  </si>
  <si>
    <t>MP</t>
  </si>
  <si>
    <t>Ovlašćeno lice</t>
  </si>
  <si>
    <t>IZVJEŠTAJ O NEIZMIRENIM OBAVEZAMA</t>
  </si>
  <si>
    <t xml:space="preserve">glavnica                                                            </t>
  </si>
  <si>
    <t>VII</t>
  </si>
  <si>
    <t>VIII</t>
  </si>
  <si>
    <t>Obaveze po osnovu otplate dugova</t>
  </si>
  <si>
    <t>Obaveze po osnovu reprogramiranog poreskog duga</t>
  </si>
  <si>
    <t>UKUPNE NEIZMIRENE OBAVEZE ( I+II+III+IV+V+VI+VII+VIII )</t>
  </si>
  <si>
    <t>poreskog duga</t>
  </si>
  <si>
    <t xml:space="preserve">Ukupan iznos </t>
  </si>
  <si>
    <t>reprogramiranog</t>
  </si>
  <si>
    <t>REPROGRAMIRANI  PORESKI   DUG</t>
  </si>
  <si>
    <t>Dospjeli iznos reprog.</t>
  </si>
  <si>
    <t>poreskog duga na</t>
  </si>
  <si>
    <t>Obaveze za bruto zarade i doprinose na teret poslod.</t>
  </si>
  <si>
    <t>Plaćeni iznos reprog.</t>
  </si>
  <si>
    <t xml:space="preserve">Dospjeli neplaceni iznos </t>
  </si>
  <si>
    <t>reprog.poreskog duga na</t>
  </si>
  <si>
    <t>IZVJEŠTAJ  O  BUDŽETSKOM  ZADUŽENJU</t>
  </si>
  <si>
    <t>Ostale pozajmice</t>
  </si>
  <si>
    <t>Pozajmice iz Egalizacionog fonda</t>
  </si>
  <si>
    <t>Pozajmice iz Fonda za podršku</t>
  </si>
  <si>
    <t xml:space="preserve">opštinama za predfinansiranje </t>
  </si>
  <si>
    <t>donatorskih projekata</t>
  </si>
  <si>
    <t>UKUPNO</t>
  </si>
  <si>
    <t>Iznos otplaćenog duga</t>
  </si>
  <si>
    <t>Povučeni  iznos</t>
  </si>
  <si>
    <t>Stanje duga</t>
  </si>
  <si>
    <t>PRIJESTONICA CETINJE</t>
  </si>
  <si>
    <t>PRIJESTONICA   CETINJE - 2023</t>
  </si>
  <si>
    <t>Cetinje  13.10 2023.godine</t>
  </si>
  <si>
    <r>
      <t xml:space="preserve">Stanje neizmirenih obaveza opštine na kraju </t>
    </r>
    <r>
      <rPr>
        <b/>
        <sz val="9"/>
        <rFont val="Century Gothic"/>
        <family val="2"/>
      </rPr>
      <t>III</t>
    </r>
    <r>
      <rPr>
        <sz val="9"/>
        <rFont val="Century Gothic"/>
        <family val="2"/>
      </rPr>
      <t xml:space="preserve"> kvartala 2023</t>
    </r>
  </si>
  <si>
    <r>
      <t>Stanje neizmirenih obaveza javnih preduzeca i ustanova na kraju</t>
    </r>
    <r>
      <rPr>
        <b/>
        <sz val="9"/>
        <rFont val="Century Gothic"/>
        <family val="2"/>
      </rPr>
      <t xml:space="preserve"> III</t>
    </r>
    <r>
      <rPr>
        <sz val="9"/>
        <rFont val="Century Gothic"/>
        <family val="2"/>
      </rPr>
      <t xml:space="preserve"> kvartala  2023</t>
    </r>
  </si>
  <si>
    <t>Iznos zaduženja opštine na kraju III kvartala 2023 god.</t>
  </si>
  <si>
    <t>Iznos zaduženja javnih preduz. na kraju III  kv.2023.g.</t>
  </si>
  <si>
    <t xml:space="preserve">   IZNOS DUGA OPŠTINE PO OSNOVU OSTALIH POZAJMICA NA KRAJU   III  KVARTALA 2023.g.</t>
  </si>
  <si>
    <t xml:space="preserve"> Cetinje, 13.10.2023.godine</t>
  </si>
  <si>
    <r>
      <t>kraju III</t>
    </r>
    <r>
      <rPr>
        <b/>
        <sz val="11"/>
        <color indexed="8"/>
        <rFont val="Calibri"/>
        <family val="2"/>
      </rPr>
      <t xml:space="preserve"> kv.2023.g.</t>
    </r>
  </si>
  <si>
    <r>
      <t>kraju</t>
    </r>
    <r>
      <rPr>
        <b/>
        <sz val="11"/>
        <color indexed="8"/>
        <rFont val="Calibri"/>
        <family val="2"/>
      </rPr>
      <t xml:space="preserve"> III</t>
    </r>
    <r>
      <rPr>
        <b/>
        <sz val="11"/>
        <color indexed="8"/>
        <rFont val="Calibri"/>
        <family val="2"/>
      </rPr>
      <t xml:space="preserve"> kv.2023.g.</t>
    </r>
  </si>
  <si>
    <r>
      <t>kraju II</t>
    </r>
    <r>
      <rPr>
        <b/>
        <sz val="11"/>
        <color indexed="8"/>
        <rFont val="Calibri"/>
        <family val="2"/>
      </rPr>
      <t>I kv.2023.g./99 rata</t>
    </r>
  </si>
  <si>
    <t>Obaveze po osnovu   pozajmica i kredita</t>
  </si>
</sst>
</file>

<file path=xl/styles.xml><?xml version="1.0" encoding="utf-8"?>
<styleSheet xmlns="http://schemas.openxmlformats.org/spreadsheetml/2006/main">
  <numFmts count="3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name val="Arial Unicode MS"/>
      <family val="2"/>
    </font>
    <font>
      <b/>
      <sz val="10"/>
      <name val="Century Gothic"/>
      <family val="2"/>
    </font>
    <font>
      <b/>
      <sz val="16"/>
      <name val="Arial Unicode MS"/>
      <family val="2"/>
    </font>
    <font>
      <b/>
      <i/>
      <sz val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7" fillId="0" borderId="0" xfId="55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16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1" xfId="55" applyFont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0" fontId="12" fillId="0" borderId="13" xfId="55" applyFont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/>
      <protection/>
    </xf>
    <xf numFmtId="0" fontId="12" fillId="0" borderId="16" xfId="55" applyFont="1" applyBorder="1">
      <alignment/>
      <protection/>
    </xf>
    <xf numFmtId="4" fontId="12" fillId="0" borderId="17" xfId="55" applyNumberFormat="1" applyFont="1" applyBorder="1">
      <alignment/>
      <protection/>
    </xf>
    <xf numFmtId="4" fontId="12" fillId="0" borderId="18" xfId="55" applyNumberFormat="1" applyFont="1" applyBorder="1">
      <alignment/>
      <protection/>
    </xf>
    <xf numFmtId="4" fontId="12" fillId="0" borderId="19" xfId="55" applyNumberFormat="1" applyFont="1" applyBorder="1">
      <alignment/>
      <protection/>
    </xf>
    <xf numFmtId="0" fontId="3" fillId="0" borderId="20" xfId="55" applyFont="1" applyBorder="1" applyAlignment="1">
      <alignment horizontal="right"/>
      <protection/>
    </xf>
    <xf numFmtId="0" fontId="12" fillId="0" borderId="21" xfId="55" applyFont="1" applyBorder="1">
      <alignment/>
      <protection/>
    </xf>
    <xf numFmtId="4" fontId="12" fillId="0" borderId="10" xfId="55" applyNumberFormat="1" applyFont="1" applyBorder="1">
      <alignment/>
      <protection/>
    </xf>
    <xf numFmtId="4" fontId="12" fillId="0" borderId="22" xfId="55" applyNumberFormat="1" applyFont="1" applyBorder="1">
      <alignment/>
      <protection/>
    </xf>
    <xf numFmtId="4" fontId="12" fillId="0" borderId="23" xfId="55" applyNumberFormat="1" applyFont="1" applyBorder="1">
      <alignment/>
      <protection/>
    </xf>
    <xf numFmtId="0" fontId="4" fillId="0" borderId="20" xfId="55" applyFont="1" applyBorder="1" applyAlignment="1">
      <alignment horizontal="right"/>
      <protection/>
    </xf>
    <xf numFmtId="0" fontId="13" fillId="0" borderId="21" xfId="55" applyFont="1" applyBorder="1">
      <alignment/>
      <protection/>
    </xf>
    <xf numFmtId="4" fontId="13" fillId="0" borderId="10" xfId="55" applyNumberFormat="1" applyFont="1" applyBorder="1">
      <alignment/>
      <protection/>
    </xf>
    <xf numFmtId="4" fontId="13" fillId="0" borderId="22" xfId="55" applyNumberFormat="1" applyFont="1" applyBorder="1">
      <alignment/>
      <protection/>
    </xf>
    <xf numFmtId="4" fontId="13" fillId="0" borderId="23" xfId="55" applyNumberFormat="1" applyFont="1" applyBorder="1">
      <alignment/>
      <protection/>
    </xf>
    <xf numFmtId="0" fontId="3" fillId="0" borderId="20" xfId="55" applyFont="1" applyBorder="1" applyAlignment="1">
      <alignment horizontal="center"/>
      <protection/>
    </xf>
    <xf numFmtId="4" fontId="12" fillId="0" borderId="24" xfId="55" applyNumberFormat="1" applyFont="1" applyBorder="1">
      <alignment/>
      <protection/>
    </xf>
    <xf numFmtId="4" fontId="12" fillId="0" borderId="25" xfId="55" applyNumberFormat="1" applyFont="1" applyBorder="1">
      <alignment/>
      <protection/>
    </xf>
    <xf numFmtId="0" fontId="0" fillId="0" borderId="0" xfId="0" applyAlignment="1">
      <alignment horizontal="right"/>
    </xf>
    <xf numFmtId="0" fontId="47" fillId="0" borderId="0" xfId="0" applyFont="1" applyAlignment="1">
      <alignment/>
    </xf>
    <xf numFmtId="4" fontId="10" fillId="0" borderId="10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9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47" fillId="0" borderId="28" xfId="0" applyFont="1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47" fillId="0" borderId="31" xfId="0" applyFont="1" applyBorder="1" applyAlignment="1">
      <alignment wrapText="1"/>
    </xf>
    <xf numFmtId="0" fontId="49" fillId="0" borderId="0" xfId="0" applyFont="1" applyBorder="1" applyAlignment="1">
      <alignment/>
    </xf>
    <xf numFmtId="0" fontId="50" fillId="0" borderId="32" xfId="0" applyFont="1" applyBorder="1" applyAlignment="1">
      <alignment/>
    </xf>
    <xf numFmtId="0" fontId="50" fillId="0" borderId="33" xfId="0" applyFont="1" applyBorder="1" applyAlignment="1">
      <alignment/>
    </xf>
    <xf numFmtId="0" fontId="50" fillId="0" borderId="21" xfId="0" applyFont="1" applyBorder="1" applyAlignment="1">
      <alignment/>
    </xf>
    <xf numFmtId="0" fontId="47" fillId="0" borderId="31" xfId="0" applyFont="1" applyBorder="1" applyAlignment="1">
      <alignment/>
    </xf>
    <xf numFmtId="0" fontId="0" fillId="0" borderId="34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47" fillId="0" borderId="10" xfId="0" applyNumberFormat="1" applyFont="1" applyBorder="1" applyAlignment="1">
      <alignment/>
    </xf>
    <xf numFmtId="0" fontId="47" fillId="0" borderId="2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8" fillId="0" borderId="29" xfId="0" applyFont="1" applyFill="1" applyBorder="1" applyAlignment="1">
      <alignment horizontal="right"/>
    </xf>
    <xf numFmtId="0" fontId="0" fillId="0" borderId="37" xfId="0" applyBorder="1" applyAlignment="1">
      <alignment/>
    </xf>
    <xf numFmtId="0" fontId="8" fillId="0" borderId="28" xfId="0" applyFont="1" applyFill="1" applyBorder="1" applyAlignment="1">
      <alignment horizontal="right"/>
    </xf>
    <xf numFmtId="0" fontId="8" fillId="0" borderId="28" xfId="0" applyFont="1" applyFill="1" applyBorder="1" applyAlignment="1">
      <alignment/>
    </xf>
    <xf numFmtId="49" fontId="12" fillId="0" borderId="38" xfId="55" applyNumberFormat="1" applyFont="1" applyBorder="1" applyAlignment="1">
      <alignment horizontal="center" vertical="center" wrapText="1"/>
      <protection/>
    </xf>
    <xf numFmtId="49" fontId="12" fillId="0" borderId="39" xfId="55" applyNumberFormat="1" applyFont="1" applyBorder="1" applyAlignment="1">
      <alignment horizontal="center" vertical="center" wrapText="1"/>
      <protection/>
    </xf>
    <xf numFmtId="49" fontId="12" fillId="0" borderId="40" xfId="55" applyNumberFormat="1" applyFont="1" applyBorder="1" applyAlignment="1">
      <alignment horizontal="center" vertical="center" wrapText="1"/>
      <protection/>
    </xf>
    <xf numFmtId="0" fontId="12" fillId="0" borderId="41" xfId="55" applyFont="1" applyBorder="1" applyAlignment="1">
      <alignment horizontal="left"/>
      <protection/>
    </xf>
    <xf numFmtId="0" fontId="12" fillId="0" borderId="42" xfId="55" applyFont="1" applyBorder="1" applyAlignment="1">
      <alignment horizontal="left"/>
      <protection/>
    </xf>
    <xf numFmtId="0" fontId="12" fillId="0" borderId="43" xfId="55" applyFont="1" applyBorder="1" applyAlignment="1">
      <alignment horizontal="center"/>
      <protection/>
    </xf>
    <xf numFmtId="0" fontId="12" fillId="0" borderId="44" xfId="55" applyFont="1" applyBorder="1" applyAlignment="1">
      <alignment horizontal="center"/>
      <protection/>
    </xf>
    <xf numFmtId="0" fontId="12" fillId="0" borderId="45" xfId="55" applyFont="1" applyBorder="1" applyAlignment="1">
      <alignment horizontal="center" vertical="center" wrapText="1"/>
      <protection/>
    </xf>
    <xf numFmtId="0" fontId="12" fillId="0" borderId="46" xfId="55" applyFont="1" applyBorder="1" applyAlignment="1">
      <alignment horizontal="center" vertical="center" wrapText="1"/>
      <protection/>
    </xf>
    <xf numFmtId="0" fontId="12" fillId="0" borderId="47" xfId="55" applyFont="1" applyBorder="1" applyAlignment="1">
      <alignment horizontal="center" vertical="center"/>
      <protection/>
    </xf>
    <xf numFmtId="0" fontId="12" fillId="0" borderId="48" xfId="55" applyFont="1" applyBorder="1" applyAlignment="1">
      <alignment horizontal="center" vertical="center"/>
      <protection/>
    </xf>
    <xf numFmtId="49" fontId="12" fillId="0" borderId="49" xfId="55" applyNumberFormat="1" applyFont="1" applyBorder="1" applyAlignment="1">
      <alignment horizontal="center" vertical="center"/>
      <protection/>
    </xf>
    <xf numFmtId="49" fontId="12" fillId="0" borderId="39" xfId="55" applyNumberFormat="1" applyFont="1" applyBorder="1" applyAlignment="1">
      <alignment horizontal="center" vertical="center"/>
      <protection/>
    </xf>
    <xf numFmtId="49" fontId="12" fillId="0" borderId="40" xfId="55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z 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0.13671875" style="0" customWidth="1"/>
    <col min="2" max="2" width="5.421875" style="0" customWidth="1"/>
    <col min="3" max="3" width="26.00390625" style="0" customWidth="1"/>
    <col min="4" max="4" width="12.7109375" style="0" customWidth="1"/>
    <col min="5" max="6" width="13.140625" style="0" customWidth="1"/>
    <col min="7" max="7" width="13.57421875" style="0" customWidth="1"/>
    <col min="8" max="8" width="11.28125" style="0" customWidth="1"/>
    <col min="9" max="9" width="10.7109375" style="0" customWidth="1"/>
    <col min="10" max="10" width="11.421875" style="0" customWidth="1"/>
    <col min="11" max="11" width="14.7109375" style="0" customWidth="1"/>
  </cols>
  <sheetData>
    <row r="1" spans="2:11" ht="23.25" customHeight="1" thickBot="1">
      <c r="B1" s="2"/>
      <c r="C1" s="1" t="s">
        <v>67</v>
      </c>
      <c r="F1" s="45"/>
      <c r="G1" s="45" t="s">
        <v>56</v>
      </c>
      <c r="H1" s="45"/>
      <c r="I1" s="46"/>
      <c r="J1" s="4"/>
      <c r="K1" s="3"/>
    </row>
    <row r="2" spans="2:11" ht="15">
      <c r="B2" s="84" t="s">
        <v>0</v>
      </c>
      <c r="C2" s="86" t="s">
        <v>6</v>
      </c>
      <c r="D2" s="88" t="s">
        <v>71</v>
      </c>
      <c r="E2" s="89"/>
      <c r="F2" s="89"/>
      <c r="G2" s="90"/>
      <c r="H2" s="77" t="s">
        <v>72</v>
      </c>
      <c r="I2" s="78"/>
      <c r="J2" s="78"/>
      <c r="K2" s="79"/>
    </row>
    <row r="3" spans="2:11" ht="58.5" customHeight="1" thickBot="1">
      <c r="B3" s="85"/>
      <c r="C3" s="87"/>
      <c r="D3" s="17" t="s">
        <v>7</v>
      </c>
      <c r="E3" s="18" t="s">
        <v>8</v>
      </c>
      <c r="F3" s="18" t="s">
        <v>9</v>
      </c>
      <c r="G3" s="19" t="s">
        <v>10</v>
      </c>
      <c r="H3" s="20" t="s">
        <v>7</v>
      </c>
      <c r="I3" s="18" t="s">
        <v>8</v>
      </c>
      <c r="J3" s="18" t="s">
        <v>9</v>
      </c>
      <c r="K3" s="21" t="s">
        <v>10</v>
      </c>
    </row>
    <row r="4" spans="2:11" ht="15.75" thickTop="1">
      <c r="B4" s="22" t="s">
        <v>1</v>
      </c>
      <c r="C4" s="23" t="s">
        <v>11</v>
      </c>
      <c r="D4" s="24">
        <f>D5+D8</f>
        <v>11264254</v>
      </c>
      <c r="E4" s="24">
        <f>E5+E8</f>
        <v>10764254</v>
      </c>
      <c r="F4" s="24">
        <f>F5+F8</f>
        <v>6201629</v>
      </c>
      <c r="G4" s="24">
        <f>G5+G8</f>
        <v>4562625</v>
      </c>
      <c r="H4" s="25">
        <f>H6+H7</f>
        <v>39515</v>
      </c>
      <c r="I4" s="24">
        <f>I6+I7</f>
        <v>39515</v>
      </c>
      <c r="J4" s="26">
        <f>J6+J7</f>
        <v>9281</v>
      </c>
      <c r="K4" s="26">
        <f>K6+K7</f>
        <v>30234</v>
      </c>
    </row>
    <row r="5" spans="2:11" ht="15">
      <c r="B5" s="27">
        <v>1</v>
      </c>
      <c r="C5" s="28" t="s">
        <v>12</v>
      </c>
      <c r="D5" s="29">
        <f>(D6+D7)</f>
        <v>11264254</v>
      </c>
      <c r="E5" s="29">
        <f>(E6+E7)</f>
        <v>10764254</v>
      </c>
      <c r="F5" s="29">
        <f>(F6+F7)</f>
        <v>6201629</v>
      </c>
      <c r="G5" s="29">
        <f>(G6+G7)</f>
        <v>4562625</v>
      </c>
      <c r="H5" s="36">
        <f>H6+H7</f>
        <v>39515</v>
      </c>
      <c r="I5" s="36">
        <v>0</v>
      </c>
      <c r="J5" s="36">
        <v>0</v>
      </c>
      <c r="K5" s="36">
        <v>0</v>
      </c>
    </row>
    <row r="6" spans="2:11" ht="15">
      <c r="B6" s="32" t="s">
        <v>13</v>
      </c>
      <c r="C6" s="33" t="s">
        <v>14</v>
      </c>
      <c r="D6" s="34">
        <v>500000</v>
      </c>
      <c r="E6" s="34">
        <v>0</v>
      </c>
      <c r="F6" s="34">
        <f>(E6-G6)</f>
        <v>0</v>
      </c>
      <c r="G6" s="34">
        <v>0</v>
      </c>
      <c r="H6" s="35">
        <v>11340</v>
      </c>
      <c r="I6" s="34">
        <v>11340</v>
      </c>
      <c r="J6" s="34">
        <v>9281</v>
      </c>
      <c r="K6" s="36">
        <f>I6-J6</f>
        <v>2059</v>
      </c>
    </row>
    <row r="7" spans="2:11" ht="15">
      <c r="B7" s="32" t="s">
        <v>15</v>
      </c>
      <c r="C7" s="33" t="s">
        <v>16</v>
      </c>
      <c r="D7" s="34">
        <v>10764254</v>
      </c>
      <c r="E7" s="34">
        <v>10764254</v>
      </c>
      <c r="F7" s="34">
        <f>(E7-G7)</f>
        <v>6201629</v>
      </c>
      <c r="G7" s="34">
        <v>4562625</v>
      </c>
      <c r="H7" s="35">
        <v>28175</v>
      </c>
      <c r="I7" s="34">
        <v>28175</v>
      </c>
      <c r="J7" s="34">
        <v>0</v>
      </c>
      <c r="K7" s="36">
        <f>I7-J7</f>
        <v>28175</v>
      </c>
    </row>
    <row r="8" spans="2:11" ht="15">
      <c r="B8" s="27">
        <v>2</v>
      </c>
      <c r="C8" s="28" t="s">
        <v>17</v>
      </c>
      <c r="D8" s="34">
        <v>0</v>
      </c>
      <c r="E8" s="29">
        <v>0</v>
      </c>
      <c r="F8" s="29">
        <v>0</v>
      </c>
      <c r="G8" s="29">
        <v>0</v>
      </c>
      <c r="H8" s="35">
        <v>0</v>
      </c>
      <c r="I8" s="29">
        <v>0</v>
      </c>
      <c r="J8" s="29">
        <v>0</v>
      </c>
      <c r="K8" s="31">
        <v>0</v>
      </c>
    </row>
    <row r="9" spans="2:11" ht="15">
      <c r="B9" s="37" t="s">
        <v>2</v>
      </c>
      <c r="C9" s="28" t="s">
        <v>18</v>
      </c>
      <c r="D9" s="29">
        <f aca="true" t="shared" si="0" ref="D9:K9">D10+D13</f>
        <v>2920000</v>
      </c>
      <c r="E9" s="29">
        <f t="shared" si="0"/>
        <v>2785341</v>
      </c>
      <c r="F9" s="29">
        <f t="shared" si="0"/>
        <v>761239</v>
      </c>
      <c r="G9" s="29">
        <f t="shared" si="0"/>
        <v>2024102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</row>
    <row r="10" spans="2:11" ht="15">
      <c r="B10" s="27">
        <v>1</v>
      </c>
      <c r="C10" s="28" t="s">
        <v>19</v>
      </c>
      <c r="D10" s="29">
        <f aca="true" t="shared" si="1" ref="D10:K10">D11+D12</f>
        <v>2920000</v>
      </c>
      <c r="E10" s="29">
        <f t="shared" si="1"/>
        <v>2785341</v>
      </c>
      <c r="F10" s="29">
        <f t="shared" si="1"/>
        <v>761239</v>
      </c>
      <c r="G10" s="29">
        <f t="shared" si="1"/>
        <v>2024102</v>
      </c>
      <c r="H10" s="31">
        <f t="shared" si="1"/>
        <v>0</v>
      </c>
      <c r="I10" s="31">
        <f t="shared" si="1"/>
        <v>0</v>
      </c>
      <c r="J10" s="31">
        <f t="shared" si="1"/>
        <v>0</v>
      </c>
      <c r="K10" s="31">
        <f t="shared" si="1"/>
        <v>0</v>
      </c>
    </row>
    <row r="11" spans="2:11" ht="15">
      <c r="B11" s="32" t="s">
        <v>13</v>
      </c>
      <c r="C11" s="33" t="s">
        <v>14</v>
      </c>
      <c r="D11" s="34">
        <v>0</v>
      </c>
      <c r="E11" s="34">
        <v>0</v>
      </c>
      <c r="F11" s="34">
        <v>0</v>
      </c>
      <c r="G11" s="34">
        <v>0</v>
      </c>
      <c r="H11" s="35">
        <v>0</v>
      </c>
      <c r="I11" s="34">
        <v>0</v>
      </c>
      <c r="J11" s="34">
        <v>0</v>
      </c>
      <c r="K11" s="36">
        <v>0</v>
      </c>
    </row>
    <row r="12" spans="2:11" ht="15">
      <c r="B12" s="32" t="s">
        <v>15</v>
      </c>
      <c r="C12" s="33" t="s">
        <v>16</v>
      </c>
      <c r="D12" s="34">
        <v>2920000</v>
      </c>
      <c r="E12" s="34">
        <v>2785341</v>
      </c>
      <c r="F12" s="34">
        <f>(E12-G12)</f>
        <v>761239</v>
      </c>
      <c r="G12" s="34">
        <v>2024102</v>
      </c>
      <c r="H12" s="35">
        <v>0</v>
      </c>
      <c r="I12" s="34">
        <v>0</v>
      </c>
      <c r="J12" s="34">
        <v>0</v>
      </c>
      <c r="K12" s="36">
        <v>0</v>
      </c>
    </row>
    <row r="13" spans="2:11" ht="15.75" thickBot="1">
      <c r="B13" s="27">
        <v>2</v>
      </c>
      <c r="C13" s="28" t="s">
        <v>17</v>
      </c>
      <c r="D13" s="29">
        <v>0</v>
      </c>
      <c r="E13" s="29">
        <v>0</v>
      </c>
      <c r="F13" s="29">
        <v>0</v>
      </c>
      <c r="G13" s="29">
        <v>0</v>
      </c>
      <c r="H13" s="30"/>
      <c r="I13" s="29"/>
      <c r="J13" s="29"/>
      <c r="K13" s="31"/>
    </row>
    <row r="14" spans="2:11" ht="16.5" thickBot="1" thickTop="1">
      <c r="B14" s="80" t="s">
        <v>20</v>
      </c>
      <c r="C14" s="81"/>
      <c r="D14" s="38">
        <f aca="true" t="shared" si="2" ref="D14:K14">D4+D9</f>
        <v>14184254</v>
      </c>
      <c r="E14" s="38">
        <f t="shared" si="2"/>
        <v>13549595</v>
      </c>
      <c r="F14" s="38">
        <f t="shared" si="2"/>
        <v>6962868</v>
      </c>
      <c r="G14" s="38">
        <f t="shared" si="2"/>
        <v>6586727</v>
      </c>
      <c r="H14" s="39">
        <f t="shared" si="2"/>
        <v>39515</v>
      </c>
      <c r="I14" s="39">
        <f t="shared" si="2"/>
        <v>39515</v>
      </c>
      <c r="J14" s="39">
        <f t="shared" si="2"/>
        <v>9281</v>
      </c>
      <c r="K14" s="39">
        <f t="shared" si="2"/>
        <v>30234</v>
      </c>
    </row>
    <row r="15" spans="2:11" ht="15.75" thickTop="1">
      <c r="B15" s="22" t="s">
        <v>3</v>
      </c>
      <c r="C15" s="23" t="s">
        <v>21</v>
      </c>
      <c r="D15" s="24">
        <v>0</v>
      </c>
      <c r="E15" s="24">
        <v>0</v>
      </c>
      <c r="F15" s="24">
        <f>(E15-G15)</f>
        <v>0</v>
      </c>
      <c r="G15" s="24">
        <v>0</v>
      </c>
      <c r="H15" s="25">
        <v>0</v>
      </c>
      <c r="I15" s="24">
        <v>0</v>
      </c>
      <c r="J15" s="24">
        <v>0</v>
      </c>
      <c r="K15" s="26">
        <v>0</v>
      </c>
    </row>
    <row r="16" spans="2:11" ht="15.75" thickBot="1">
      <c r="B16" s="37" t="s">
        <v>4</v>
      </c>
      <c r="C16" s="28" t="s">
        <v>22</v>
      </c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29">
        <v>0</v>
      </c>
      <c r="J16" s="29">
        <v>0</v>
      </c>
      <c r="K16" s="31">
        <v>0</v>
      </c>
    </row>
    <row r="17" spans="2:11" ht="16.5" thickBot="1" thickTop="1">
      <c r="B17" s="82" t="s">
        <v>23</v>
      </c>
      <c r="C17" s="83"/>
      <c r="D17" s="38">
        <f>D15+D16</f>
        <v>0</v>
      </c>
      <c r="E17" s="38">
        <f aca="true" t="shared" si="3" ref="E17:K17">E15+E16</f>
        <v>0</v>
      </c>
      <c r="F17" s="38">
        <f t="shared" si="3"/>
        <v>0</v>
      </c>
      <c r="G17" s="38">
        <f t="shared" si="3"/>
        <v>0</v>
      </c>
      <c r="H17" s="38">
        <f t="shared" si="3"/>
        <v>0</v>
      </c>
      <c r="I17" s="38">
        <f t="shared" si="3"/>
        <v>0</v>
      </c>
      <c r="J17" s="38">
        <f t="shared" si="3"/>
        <v>0</v>
      </c>
      <c r="K17" s="38">
        <f t="shared" si="3"/>
        <v>0</v>
      </c>
    </row>
    <row r="19" spans="2:8" ht="15">
      <c r="B19" s="6"/>
      <c r="C19" s="58" t="s">
        <v>73</v>
      </c>
      <c r="D19" s="56"/>
      <c r="E19" s="56"/>
      <c r="F19" s="57"/>
      <c r="G19" s="55"/>
      <c r="H19" s="6"/>
    </row>
    <row r="20" spans="3:8" ht="40.5" customHeight="1">
      <c r="C20" s="48"/>
      <c r="D20" s="54" t="s">
        <v>64</v>
      </c>
      <c r="E20" s="54" t="s">
        <v>63</v>
      </c>
      <c r="F20" s="59" t="s">
        <v>65</v>
      </c>
      <c r="G20" s="6"/>
      <c r="H20" s="6"/>
    </row>
    <row r="21" spans="3:8" ht="15">
      <c r="C21" s="49" t="s">
        <v>58</v>
      </c>
      <c r="D21" s="49"/>
      <c r="E21" s="47"/>
      <c r="F21" s="47"/>
      <c r="G21" s="6"/>
      <c r="H21" s="6"/>
    </row>
    <row r="22" spans="3:8" ht="15">
      <c r="C22" s="50" t="s">
        <v>59</v>
      </c>
      <c r="D22" s="50"/>
      <c r="E22" s="60"/>
      <c r="F22" s="51"/>
      <c r="G22" s="6"/>
      <c r="H22" s="6"/>
    </row>
    <row r="23" spans="3:8" ht="15">
      <c r="C23" s="52" t="s">
        <v>60</v>
      </c>
      <c r="D23" s="61">
        <v>198290</v>
      </c>
      <c r="E23" s="62">
        <v>75638</v>
      </c>
      <c r="F23" s="63">
        <f>SUM(D23-E23)</f>
        <v>122652</v>
      </c>
      <c r="G23" s="6"/>
      <c r="H23" s="6"/>
    </row>
    <row r="24" spans="3:8" ht="15">
      <c r="C24" s="53" t="s">
        <v>61</v>
      </c>
      <c r="D24" s="64"/>
      <c r="E24" s="65"/>
      <c r="F24" s="66"/>
      <c r="G24" s="6"/>
      <c r="H24" s="6"/>
    </row>
    <row r="25" spans="3:8" ht="15">
      <c r="C25" s="49" t="s">
        <v>57</v>
      </c>
      <c r="D25" s="67"/>
      <c r="E25" s="67"/>
      <c r="F25" s="67"/>
      <c r="G25" s="6"/>
      <c r="H25" s="6"/>
    </row>
    <row r="26" spans="3:8" ht="15">
      <c r="C26" s="69" t="s">
        <v>62</v>
      </c>
      <c r="D26" s="68">
        <f>D23</f>
        <v>198290</v>
      </c>
      <c r="E26" s="68">
        <f>E23</f>
        <v>75638</v>
      </c>
      <c r="F26" s="68">
        <f>F23</f>
        <v>122652</v>
      </c>
      <c r="G26" s="6"/>
      <c r="H26" s="6"/>
    </row>
    <row r="27" ht="15">
      <c r="J27" s="6" t="s">
        <v>38</v>
      </c>
    </row>
    <row r="28" ht="15">
      <c r="H28" s="40" t="s">
        <v>37</v>
      </c>
    </row>
    <row r="29" ht="15">
      <c r="C29" t="s">
        <v>74</v>
      </c>
    </row>
  </sheetData>
  <sheetProtection/>
  <mergeCells count="6">
    <mergeCell ref="H2:K2"/>
    <mergeCell ref="B14:C14"/>
    <mergeCell ref="B17:C17"/>
    <mergeCell ref="B2:B3"/>
    <mergeCell ref="C2:C3"/>
    <mergeCell ref="D2:G2"/>
  </mergeCells>
  <printOptions/>
  <pageMargins left="0.39" right="0.16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7.421875" style="0" customWidth="1"/>
    <col min="2" max="2" width="46.28125" style="0" customWidth="1"/>
    <col min="3" max="3" width="18.421875" style="0" customWidth="1"/>
    <col min="4" max="4" width="21.00390625" style="0" customWidth="1"/>
    <col min="5" max="5" width="19.00390625" style="0" customWidth="1"/>
    <col min="6" max="6" width="22.57421875" style="0" customWidth="1"/>
  </cols>
  <sheetData>
    <row r="1" ht="15">
      <c r="B1" s="1" t="s">
        <v>67</v>
      </c>
    </row>
    <row r="3" spans="2:4" ht="15">
      <c r="B3" s="41" t="s">
        <v>39</v>
      </c>
      <c r="D3" s="5" t="s">
        <v>24</v>
      </c>
    </row>
    <row r="4" spans="1:4" ht="71.25">
      <c r="A4" s="7" t="s">
        <v>0</v>
      </c>
      <c r="B4" s="8" t="s">
        <v>25</v>
      </c>
      <c r="C4" s="9" t="s">
        <v>69</v>
      </c>
      <c r="D4" s="9" t="s">
        <v>70</v>
      </c>
    </row>
    <row r="5" spans="1:4" ht="15">
      <c r="A5" s="10" t="s">
        <v>1</v>
      </c>
      <c r="B5" s="11" t="s">
        <v>26</v>
      </c>
      <c r="C5" s="12">
        <f>C6+C7+C8</f>
        <v>1212281</v>
      </c>
      <c r="D5" s="12">
        <f>D6+D7+D8</f>
        <v>1538617</v>
      </c>
    </row>
    <row r="6" spans="1:4" ht="15.75">
      <c r="A6" s="13"/>
      <c r="B6" s="14" t="s">
        <v>52</v>
      </c>
      <c r="C6" s="15">
        <v>482410</v>
      </c>
      <c r="D6" s="15">
        <v>420208</v>
      </c>
    </row>
    <row r="7" spans="1:4" ht="15.75">
      <c r="A7" s="13"/>
      <c r="B7" s="14" t="s">
        <v>27</v>
      </c>
      <c r="C7" s="15">
        <v>20933</v>
      </c>
      <c r="D7" s="15">
        <v>34793</v>
      </c>
    </row>
    <row r="8" spans="1:4" ht="15.75">
      <c r="A8" s="13"/>
      <c r="B8" s="14" t="s">
        <v>28</v>
      </c>
      <c r="C8" s="15">
        <v>708938</v>
      </c>
      <c r="D8" s="15">
        <v>1083616</v>
      </c>
    </row>
    <row r="9" spans="1:4" ht="15.75">
      <c r="A9" s="10" t="s">
        <v>2</v>
      </c>
      <c r="B9" s="11" t="s">
        <v>29</v>
      </c>
      <c r="C9" s="12"/>
      <c r="D9" s="15"/>
    </row>
    <row r="10" spans="1:4" ht="27" customHeight="1">
      <c r="A10" s="10" t="s">
        <v>3</v>
      </c>
      <c r="B10" s="16" t="s">
        <v>30</v>
      </c>
      <c r="C10" s="12">
        <v>279513</v>
      </c>
      <c r="D10" s="12"/>
    </row>
    <row r="11" spans="1:4" ht="15">
      <c r="A11" s="10" t="s">
        <v>4</v>
      </c>
      <c r="B11" s="11" t="s">
        <v>31</v>
      </c>
      <c r="C11" s="12">
        <v>34591</v>
      </c>
      <c r="D11" s="12">
        <v>0</v>
      </c>
    </row>
    <row r="12" spans="1:4" ht="15">
      <c r="A12" s="10" t="s">
        <v>5</v>
      </c>
      <c r="B12" s="11" t="s">
        <v>78</v>
      </c>
      <c r="C12" s="12">
        <f>(C13+C14)</f>
        <v>186324</v>
      </c>
      <c r="D12" s="12">
        <f>(D13+D14)</f>
        <v>33426</v>
      </c>
    </row>
    <row r="13" spans="1:4" ht="15.75">
      <c r="A13" s="10" t="s">
        <v>32</v>
      </c>
      <c r="B13" s="11" t="s">
        <v>40</v>
      </c>
      <c r="C13" s="15">
        <v>141506</v>
      </c>
      <c r="D13" s="15">
        <v>30234</v>
      </c>
    </row>
    <row r="14" spans="1:4" ht="15.75">
      <c r="A14" s="10" t="s">
        <v>33</v>
      </c>
      <c r="B14" s="11" t="s">
        <v>34</v>
      </c>
      <c r="C14" s="15">
        <v>44818</v>
      </c>
      <c r="D14" s="15">
        <v>3192</v>
      </c>
    </row>
    <row r="15" spans="1:4" ht="15.75">
      <c r="A15" s="10" t="s">
        <v>35</v>
      </c>
      <c r="B15" s="11" t="s">
        <v>43</v>
      </c>
      <c r="C15" s="42">
        <v>4840321</v>
      </c>
      <c r="D15" s="15">
        <v>17614121</v>
      </c>
    </row>
    <row r="16" spans="1:4" ht="15.75">
      <c r="A16" s="10" t="s">
        <v>41</v>
      </c>
      <c r="B16" s="11" t="s">
        <v>44</v>
      </c>
      <c r="C16" s="42">
        <v>837859</v>
      </c>
      <c r="D16" s="15">
        <v>39695</v>
      </c>
    </row>
    <row r="17" spans="1:4" ht="15.75">
      <c r="A17" s="10" t="s">
        <v>42</v>
      </c>
      <c r="B17" s="11" t="s">
        <v>36</v>
      </c>
      <c r="C17" s="12">
        <v>15500</v>
      </c>
      <c r="D17" s="15">
        <v>0</v>
      </c>
    </row>
    <row r="18" spans="1:4" ht="15">
      <c r="A18" s="91" t="s">
        <v>45</v>
      </c>
      <c r="B18" s="91"/>
      <c r="C18" s="12">
        <f>C5+C9+C10+C11+C12+C15+C16+C17</f>
        <v>7406389</v>
      </c>
      <c r="D18" s="12">
        <f>D5+D9+D10+D11+D12+D15+D16+D17</f>
        <v>19225859</v>
      </c>
    </row>
    <row r="20" spans="2:6" ht="15">
      <c r="B20" s="73"/>
      <c r="C20" s="74" t="s">
        <v>47</v>
      </c>
      <c r="D20" s="60" t="s">
        <v>50</v>
      </c>
      <c r="E20" s="60" t="s">
        <v>53</v>
      </c>
      <c r="F20" s="60" t="s">
        <v>54</v>
      </c>
    </row>
    <row r="21" spans="2:6" ht="15">
      <c r="B21" s="75" t="s">
        <v>49</v>
      </c>
      <c r="C21" s="44" t="s">
        <v>48</v>
      </c>
      <c r="D21" s="43" t="s">
        <v>51</v>
      </c>
      <c r="E21" s="43" t="s">
        <v>51</v>
      </c>
      <c r="F21" s="43" t="s">
        <v>55</v>
      </c>
    </row>
    <row r="22" spans="2:6" ht="15">
      <c r="B22" s="76"/>
      <c r="C22" s="44" t="s">
        <v>46</v>
      </c>
      <c r="D22" s="43" t="s">
        <v>77</v>
      </c>
      <c r="E22" s="43" t="s">
        <v>75</v>
      </c>
      <c r="F22" s="43" t="s">
        <v>76</v>
      </c>
    </row>
    <row r="23" spans="2:6" ht="25.5" customHeight="1">
      <c r="B23" s="70" t="s">
        <v>66</v>
      </c>
      <c r="C23" s="67">
        <v>8855867.58</v>
      </c>
      <c r="D23" s="67">
        <v>2612481</v>
      </c>
      <c r="E23" s="67">
        <v>1774622</v>
      </c>
      <c r="F23" s="67">
        <f>D23-E23</f>
        <v>837859</v>
      </c>
    </row>
    <row r="24" spans="2:6" ht="25.5" customHeight="1">
      <c r="B24" s="71"/>
      <c r="C24" s="72"/>
      <c r="D24" s="72"/>
      <c r="E24" s="72"/>
      <c r="F24" s="72">
        <v>838422</v>
      </c>
    </row>
    <row r="26" ht="15">
      <c r="E26" s="6" t="s">
        <v>38</v>
      </c>
    </row>
    <row r="27" spans="1:4" ht="15">
      <c r="A27" t="s">
        <v>68</v>
      </c>
      <c r="D27" s="71" t="s">
        <v>37</v>
      </c>
    </row>
    <row r="29" ht="15">
      <c r="B29" s="40"/>
    </row>
  </sheetData>
  <sheetProtection/>
  <mergeCells count="1">
    <mergeCell ref="A18:B18"/>
  </mergeCells>
  <printOptions/>
  <pageMargins left="0.17" right="0.22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2015-04-24T10:46:07Z</cp:lastPrinted>
  <dcterms:created xsi:type="dcterms:W3CDTF">2006-09-16T00:00:00Z</dcterms:created>
  <dcterms:modified xsi:type="dcterms:W3CDTF">2023-10-17T07:58:06Z</dcterms:modified>
  <cp:category/>
  <cp:version/>
  <cp:contentType/>
  <cp:contentStatus/>
</cp:coreProperties>
</file>